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 activeTab="1"/>
  </bookViews>
  <sheets>
    <sheet name="INGRESOS I. TRIMESTRE" sheetId="1" r:id="rId1"/>
    <sheet name="GASTOS I. TRIMESTRE" sheetId="2" r:id="rId2"/>
  </sheets>
  <calcPr calcId="145621"/>
</workbook>
</file>

<file path=xl/calcChain.xml><?xml version="1.0" encoding="utf-8"?>
<calcChain xmlns="http://schemas.openxmlformats.org/spreadsheetml/2006/main">
  <c r="G10" i="1" l="1"/>
  <c r="H17" i="1"/>
  <c r="G17" i="1"/>
  <c r="H15" i="1" l="1"/>
  <c r="G15" i="1"/>
  <c r="K26" i="2" l="1"/>
  <c r="J26" i="2"/>
  <c r="I26" i="2"/>
  <c r="H26" i="2"/>
  <c r="G26" i="2"/>
  <c r="F26" i="2"/>
  <c r="E26" i="2"/>
  <c r="E5" i="2" s="1"/>
  <c r="D26" i="2"/>
  <c r="C26" i="2"/>
  <c r="K21" i="2"/>
  <c r="J21" i="2"/>
  <c r="I21" i="2"/>
  <c r="H21" i="2"/>
  <c r="G21" i="2"/>
  <c r="F21" i="2"/>
  <c r="E21" i="2"/>
  <c r="D21" i="2"/>
  <c r="C21" i="2"/>
  <c r="K11" i="2"/>
  <c r="K5" i="2" s="1"/>
  <c r="J11" i="2"/>
  <c r="I11" i="2"/>
  <c r="H11" i="2"/>
  <c r="G11" i="2"/>
  <c r="G5" i="2" s="1"/>
  <c r="F11" i="2"/>
  <c r="E11" i="2"/>
  <c r="D11" i="2"/>
  <c r="C11" i="2"/>
  <c r="C5" i="2" s="1"/>
  <c r="K6" i="2"/>
  <c r="J6" i="2"/>
  <c r="I6" i="2"/>
  <c r="I5" i="2" s="1"/>
  <c r="H6" i="2"/>
  <c r="H5" i="2" s="1"/>
  <c r="G6" i="2"/>
  <c r="F6" i="2"/>
  <c r="E6" i="2"/>
  <c r="D6" i="2"/>
  <c r="D5" i="2" s="1"/>
  <c r="C6" i="2"/>
  <c r="F5" i="2" l="1"/>
  <c r="J5" i="2"/>
  <c r="J19" i="1" l="1"/>
  <c r="I19" i="1"/>
  <c r="H19" i="1"/>
  <c r="H5" i="1" s="1"/>
  <c r="G19" i="1"/>
  <c r="G5" i="1" s="1"/>
  <c r="F19" i="1"/>
  <c r="F5" i="1" s="1"/>
  <c r="E19" i="1"/>
  <c r="E5" i="1" s="1"/>
  <c r="D19" i="1"/>
  <c r="C19" i="1"/>
  <c r="C5" i="1" s="1"/>
  <c r="J5" i="1"/>
  <c r="I5" i="1"/>
  <c r="D5" i="1"/>
</calcChain>
</file>

<file path=xl/sharedStrings.xml><?xml version="1.0" encoding="utf-8"?>
<sst xmlns="http://schemas.openxmlformats.org/spreadsheetml/2006/main" count="60" uniqueCount="55">
  <si>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</si>
  <si>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</si>
  <si>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</si>
  <si>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</si>
  <si>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</si>
  <si>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</si>
  <si>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</si>
  <si>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</si>
  <si>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</si>
  <si>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</si>
  <si>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</si>
  <si>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</si>
  <si>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</si>
  <si>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</si>
  <si>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</si>
  <si>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</si>
  <si>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</si>
  <si>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</si>
  <si>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</si>
  <si>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 xml:space="preserve">PRESUPUESTO INICIAL </t>
  </si>
  <si>
    <t>APROPIACION DEFINITIVA</t>
  </si>
  <si>
    <t xml:space="preserve">EJECUCION  ACUMULADA </t>
  </si>
  <si>
    <t xml:space="preserve">SALDO POR EJECUTAR  </t>
  </si>
  <si>
    <t xml:space="preserve">GIROS ACUMULADO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</si>
  <si>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</si>
  <si>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</si>
  <si>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</si>
  <si>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</si>
  <si>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</si>
  <si>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</si>
  <si>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</si>
  <si>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</si>
  <si>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</si>
  <si>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</si>
  <si>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</si>
  <si>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</si>
  <si>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</si>
  <si>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</si>
  <si>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</si>
  <si>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</si>
  <si>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</si>
  <si>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PPTOINICIAL</t>
  </si>
  <si>
    <t>EJECUCION  PRESUPUESTAL  DE  INGRESOS   ENERO  01  AL  31  DE MARZO   DE  2018</t>
  </si>
  <si>
    <t>ADICIONES</t>
  </si>
  <si>
    <t>REDUCCIONES</t>
  </si>
  <si>
    <t>RECURSOS SIN SITUACION DE FONDOS</t>
  </si>
  <si>
    <t>PLAN DEPARTAMENTAL DEL AGUA DEL HUILA</t>
  </si>
  <si>
    <t xml:space="preserve">FONDO  NAL. DE DESASTRES  </t>
  </si>
  <si>
    <t>CREDITOS</t>
  </si>
  <si>
    <t>CONTRCREDITOS</t>
  </si>
  <si>
    <t xml:space="preserve">GASTOS GENERALES </t>
  </si>
  <si>
    <t>BANCO DE PRUEBAS DE MEDIDORES (Utilidades 2014)</t>
  </si>
  <si>
    <t xml:space="preserve">FONDO NAL DE GESTION DEL RIESGO </t>
  </si>
  <si>
    <t xml:space="preserve">DISPONIBILIDAD FINAL </t>
  </si>
  <si>
    <t>EJECUCION PRESUPUESTAL DE  GASTOS   ENERO A  MARZO 31  DE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</si>
</sst>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4" fontId="4" fillId="2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5" fillId="4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6" fillId="5" borderId="1" xfId="0" quotePrefix="1" applyFont="1" applyFill="1" applyBorder="1"/>
    <xf numFmtId="4" fontId="6" fillId="5" borderId="1" xfId="0" applyNumberFormat="1" applyFont="1" applyFill="1" applyBorder="1"/>
    <xf numFmtId="0" fontId="6" fillId="5" borderId="0" xfId="0" applyFont="1" applyFill="1" applyBorder="1"/>
    <xf numFmtId="0" fontId="1" fillId="5" borderId="0" xfId="0" applyFont="1" applyFill="1"/>
    <xf numFmtId="0" fontId="3" fillId="0" borderId="2" xfId="0" applyFont="1" applyFill="1" applyBorder="1"/>
    <xf numFmtId="4" fontId="3" fillId="0" borderId="2" xfId="0" applyNumberFormat="1" applyFont="1" applyFill="1" applyBorder="1"/>
    <xf numFmtId="0" fontId="3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center" vertical="justify"/>
    </xf>
    <xf numFmtId="4" fontId="1" fillId="2" borderId="1" xfId="0" applyNumberFormat="1" applyFont="1" applyFill="1" applyBorder="1" applyAlignment="1">
      <alignment horizontal="center" vertical="justify"/>
    </xf>
    <xf numFmtId="4" fontId="4" fillId="6" borderId="1" xfId="0" applyNumberFormat="1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0" fontId="4" fillId="8" borderId="1" xfId="0" applyFont="1" applyFill="1" applyBorder="1"/>
    <xf numFmtId="4" fontId="4" fillId="8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1" fillId="5" borderId="2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 applyFill="1" applyBorder="1"/>
    <xf numFmtId="4" fontId="7" fillId="0" borderId="1" xfId="0" applyNumberFormat="1" applyFont="1" applyFill="1" applyBorder="1"/>
    <xf numFmtId="0" fontId="7" fillId="0" borderId="1" xfId="0" applyFont="1" applyFill="1" applyBorder="1"/>
    <xf numFmtId="0" fontId="5" fillId="0" borderId="0" xfId="0" applyFont="1"/>
    <xf numFmtId="0" fontId="7" fillId="0" borderId="0" xfId="0" applyFont="1" applyFill="1"/>
    <xf numFmtId="0" fontId="4" fillId="8" borderId="0" xfId="0" applyFont="1" applyFill="1" applyBorder="1"/>
    <xf numFmtId="4" fontId="4" fillId="0" borderId="0" xfId="0" applyNumberFormat="1" applyFont="1" applyFill="1" applyBorder="1"/>
    <xf numFmtId="0" fontId="4" fillId="8" borderId="0" xfId="0" applyFont="1" applyFill="1"/>
    <xf numFmtId="0" fontId="1" fillId="5" borderId="0" xfId="0" applyFont="1" applyFill="1" applyBorder="1"/>
    <xf numFmtId="0" fontId="5" fillId="5" borderId="0" xfId="0" applyFont="1" applyFill="1"/>
    <xf numFmtId="0" fontId="0" fillId="0" borderId="0" xfId="0" applyBorder="1"/>
    <xf numFmtId="0" fontId="7" fillId="0" borderId="1" xfId="0" applyFont="1" applyBorder="1"/>
    <xf numFmtId="4" fontId="7" fillId="0" borderId="1" xfId="0" applyNumberFormat="1" applyFont="1" applyBorder="1"/>
    <xf numFmtId="4" fontId="9" fillId="0" borderId="0" xfId="0" applyNumberFormat="1" applyFont="1" applyFill="1" applyBorder="1"/>
    <xf numFmtId="0" fontId="0" fillId="0" borderId="0" xfId="0" applyFont="1" applyBorder="1"/>
    <xf numFmtId="0" fontId="4" fillId="2" borderId="3" xfId="0" applyFont="1" applyFill="1" applyBorder="1" applyAlignment="1">
      <alignment horizontal="left" vertical="justify"/>
    </xf>
    <xf numFmtId="0" fontId="4" fillId="2" borderId="3" xfId="0" applyFont="1" applyFill="1" applyBorder="1" applyAlignment="1">
      <alignment vertical="justify"/>
    </xf>
    <xf numFmtId="4" fontId="4" fillId="2" borderId="3" xfId="0" applyNumberFormat="1" applyFont="1" applyFill="1" applyBorder="1" applyAlignment="1">
      <alignment horizontal="center" vertical="justify"/>
    </xf>
    <xf numFmtId="4" fontId="4" fillId="3" borderId="3" xfId="0" applyNumberFormat="1" applyFont="1" applyFill="1" applyBorder="1" applyAlignment="1">
      <alignment horizontal="center" vertical="justify"/>
    </xf>
    <xf numFmtId="0" fontId="0" fillId="0" borderId="1" xfId="0" quotePrefix="1" applyFill="1" applyBorder="1"/>
    <xf numFmtId="4" fontId="0" fillId="0" borderId="1" xfId="0" applyNumberFormat="1" applyFill="1" applyBorder="1"/>
    <xf numFmtId="0" fontId="5" fillId="5" borderId="1" xfId="0" applyFont="1" applyFill="1" applyBorder="1"/>
    <xf numFmtId="4" fontId="5" fillId="5" borderId="1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4" fontId="10" fillId="0" borderId="0" xfId="0" applyNumberFormat="1" applyFont="1"/>
    <xf numFmtId="4" fontId="0" fillId="0" borderId="0" xfId="0" applyNumberFormat="1" applyBorder="1"/>
    <xf numFmtId="4" fontId="1" fillId="2" borderId="1" xfId="0" applyNumberFormat="1" applyFont="1" applyFill="1" applyBorder="1" applyAlignment="1">
      <alignment vertical="top"/>
    </xf>
    <xf numFmtId="0" fontId="6" fillId="0" borderId="0" xfId="0" applyFont="1"/>
    <xf numFmtId="0" fontId="0" fillId="5" borderId="0" xfId="0" applyFill="1"/>
    <xf numFmtId="0" fontId="3" fillId="0" borderId="0" xfId="0" applyFont="1" applyBorder="1"/>
    <xf numFmtId="4" fontId="11" fillId="0" borderId="0" xfId="0" applyNumberFormat="1" applyFont="1" applyFill="1" applyBorder="1"/>
    <xf numFmtId="0" fontId="6" fillId="5" borderId="1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H25" sqref="H25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6" customWidth="1"/>
    <col min="4" max="4" width="16.28515625" customWidth="1"/>
    <col min="5" max="5" width="14" customWidth="1"/>
    <col min="6" max="6" width="16.140625" customWidth="1"/>
    <col min="7" max="7" width="17.140625" customWidth="1"/>
    <col min="8" max="8" width="16.28515625" customWidth="1"/>
    <col min="9" max="9" width="16.7109375" customWidth="1"/>
    <col min="10" max="10" width="14" customWidth="1"/>
    <col min="11" max="11" width="17" customWidth="1"/>
    <col min="12" max="12" width="13.7109375" bestFit="1" customWidth="1"/>
  </cols>
  <sheetData>
    <row r="1" spans="1:12" ht="21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2" ht="19.5" customHeight="1" x14ac:dyDescent="0.2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</row>
    <row r="3" spans="1:12" x14ac:dyDescent="0.25">
      <c r="A3" s="1"/>
      <c r="C3" s="2"/>
      <c r="D3" s="2"/>
      <c r="E3" s="2"/>
      <c r="F3" s="2"/>
      <c r="G3" s="2"/>
      <c r="H3" s="2"/>
      <c r="I3" s="2"/>
      <c r="J3" s="2"/>
    </row>
    <row r="4" spans="1:12" ht="27" customHeight="1" x14ac:dyDescent="0.25">
      <c r="A4" s="49" t="s">
        <v>1</v>
      </c>
      <c r="B4" s="50" t="s">
        <v>2</v>
      </c>
      <c r="C4" s="51" t="s">
        <v>41</v>
      </c>
      <c r="D4" s="51" t="s">
        <v>43</v>
      </c>
      <c r="E4" s="51" t="s">
        <v>44</v>
      </c>
      <c r="F4" s="51" t="s">
        <v>3</v>
      </c>
      <c r="G4" s="51" t="s">
        <v>4</v>
      </c>
      <c r="H4" s="52" t="s">
        <v>5</v>
      </c>
      <c r="I4" s="51" t="s">
        <v>6</v>
      </c>
      <c r="J4" s="51" t="s">
        <v>7</v>
      </c>
    </row>
    <row r="5" spans="1:12" s="7" customFormat="1" ht="14.25" customHeight="1" x14ac:dyDescent="0.25">
      <c r="A5" s="5">
        <v>1</v>
      </c>
      <c r="B5" s="5" t="s">
        <v>8</v>
      </c>
      <c r="C5" s="6">
        <f t="shared" ref="C5:J5" si="0">+C7+C9+C15+C19</f>
        <v>60901600459</v>
      </c>
      <c r="D5" s="6">
        <f t="shared" si="0"/>
        <v>7285695965.0400105</v>
      </c>
      <c r="E5" s="6">
        <f t="shared" si="0"/>
        <v>352007580.25001001</v>
      </c>
      <c r="F5" s="6">
        <f t="shared" si="0"/>
        <v>67835288843.790001</v>
      </c>
      <c r="G5" s="6">
        <f t="shared" si="0"/>
        <v>38999816973.670013</v>
      </c>
      <c r="H5" s="6">
        <f t="shared" si="0"/>
        <v>38191433071.670013</v>
      </c>
      <c r="I5" s="6">
        <f t="shared" si="0"/>
        <v>28835471870.119987</v>
      </c>
      <c r="J5" s="6">
        <f t="shared" si="0"/>
        <v>808383901.99999905</v>
      </c>
    </row>
    <row r="6" spans="1:12" s="7" customFormat="1" ht="18.75" customHeight="1" x14ac:dyDescent="0.25">
      <c r="A6" s="8"/>
      <c r="B6" s="8"/>
      <c r="C6" s="9"/>
      <c r="D6" s="9"/>
      <c r="E6" s="9"/>
      <c r="F6" s="9"/>
      <c r="G6" s="9"/>
      <c r="H6" s="9"/>
      <c r="I6" s="9"/>
      <c r="J6" s="9"/>
      <c r="L6" s="34"/>
    </row>
    <row r="7" spans="1:12" s="12" customFormat="1" ht="14.25" customHeight="1" x14ac:dyDescent="0.2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19309958726.040001</v>
      </c>
      <c r="I7" s="11">
        <v>0</v>
      </c>
      <c r="J7" s="11">
        <v>0</v>
      </c>
    </row>
    <row r="8" spans="1:12" ht="11.25" customHeight="1" x14ac:dyDescent="0.25">
      <c r="A8" s="53"/>
      <c r="B8" s="53"/>
      <c r="C8" s="54"/>
      <c r="D8" s="54"/>
      <c r="E8" s="54"/>
      <c r="F8" s="54"/>
      <c r="G8" s="54"/>
      <c r="H8" s="54"/>
      <c r="I8" s="54"/>
      <c r="J8" s="54"/>
      <c r="K8" s="2"/>
    </row>
    <row r="9" spans="1:12" s="37" customFormat="1" ht="12.75" x14ac:dyDescent="0.2">
      <c r="A9" s="29">
        <v>2</v>
      </c>
      <c r="B9" s="29" t="s">
        <v>11</v>
      </c>
      <c r="C9" s="30">
        <v>17893392402</v>
      </c>
      <c r="D9" s="30">
        <v>386851600</v>
      </c>
      <c r="E9" s="30">
        <v>352007580.25</v>
      </c>
      <c r="F9" s="30">
        <v>17928236421.75</v>
      </c>
      <c r="G9" s="30">
        <v>2975035470.749999</v>
      </c>
      <c r="H9" s="30">
        <v>2166651568.75</v>
      </c>
      <c r="I9" s="30">
        <v>14953200951</v>
      </c>
      <c r="J9" s="30">
        <v>808383901.99999905</v>
      </c>
    </row>
    <row r="10" spans="1:12" s="32" customFormat="1" ht="12.75" x14ac:dyDescent="0.2">
      <c r="A10" s="27">
        <v>21</v>
      </c>
      <c r="B10" s="27" t="s">
        <v>12</v>
      </c>
      <c r="C10" s="28">
        <v>14574159664</v>
      </c>
      <c r="D10" s="28">
        <v>9.9999999999999995E-7</v>
      </c>
      <c r="E10" s="28">
        <v>9.9999999999999995E-7</v>
      </c>
      <c r="F10" s="28">
        <v>14574159664</v>
      </c>
      <c r="G10" s="28">
        <f>1864549276+400988</f>
        <v>1864950264</v>
      </c>
      <c r="H10" s="28">
        <v>1351737936</v>
      </c>
      <c r="I10" s="28">
        <v>12709610388.000002</v>
      </c>
      <c r="J10" s="28">
        <v>512811339.99999881</v>
      </c>
    </row>
    <row r="11" spans="1:12" s="32" customFormat="1" ht="12.75" x14ac:dyDescent="0.2">
      <c r="A11" s="27">
        <v>22</v>
      </c>
      <c r="B11" s="27" t="s">
        <v>13</v>
      </c>
      <c r="C11" s="28">
        <v>7127241</v>
      </c>
      <c r="D11" s="28">
        <v>9.9999999999999995E-7</v>
      </c>
      <c r="E11" s="28">
        <v>9.9999999999999995E-7</v>
      </c>
      <c r="F11" s="28">
        <v>7127241</v>
      </c>
      <c r="G11" s="28">
        <v>2033890.000001</v>
      </c>
      <c r="H11" s="28">
        <v>1446066.000001</v>
      </c>
      <c r="I11" s="28">
        <v>5093350.9999989998</v>
      </c>
      <c r="J11" s="28">
        <v>587824</v>
      </c>
    </row>
    <row r="12" spans="1:12" s="32" customFormat="1" ht="12.75" x14ac:dyDescent="0.2">
      <c r="A12" s="27">
        <v>23</v>
      </c>
      <c r="B12" s="27" t="s">
        <v>14</v>
      </c>
      <c r="C12" s="28">
        <v>2496913400</v>
      </c>
      <c r="D12" s="28">
        <v>9.9999999999999995E-7</v>
      </c>
      <c r="E12" s="28">
        <v>9.9999999999999995E-7</v>
      </c>
      <c r="F12" s="28">
        <v>2496913400</v>
      </c>
      <c r="G12" s="28">
        <v>258015200.00000101</v>
      </c>
      <c r="H12" s="28">
        <v>258015200.00000101</v>
      </c>
      <c r="I12" s="28">
        <v>2238898199.999999</v>
      </c>
      <c r="J12" s="28">
        <v>0</v>
      </c>
    </row>
    <row r="13" spans="1:12" s="32" customFormat="1" ht="12.75" x14ac:dyDescent="0.2">
      <c r="A13" s="27">
        <v>24</v>
      </c>
      <c r="B13" s="27" t="s">
        <v>15</v>
      </c>
      <c r="C13" s="28">
        <v>815192097</v>
      </c>
      <c r="D13" s="28">
        <v>386851600</v>
      </c>
      <c r="E13" s="28">
        <v>352007580.25</v>
      </c>
      <c r="F13" s="28">
        <v>850036116.75</v>
      </c>
      <c r="G13" s="28">
        <v>850036116.75000095</v>
      </c>
      <c r="H13" s="28">
        <v>555452366.75000095</v>
      </c>
      <c r="I13" s="28">
        <v>-9.5367431640625E-7</v>
      </c>
      <c r="J13" s="28">
        <v>294583750</v>
      </c>
    </row>
    <row r="14" spans="1:12" s="37" customFormat="1" ht="12.75" x14ac:dyDescent="0.2">
      <c r="A14" s="27"/>
      <c r="B14" s="27"/>
      <c r="C14" s="28"/>
      <c r="D14" s="28"/>
      <c r="E14" s="28"/>
      <c r="F14" s="28"/>
      <c r="G14" s="28"/>
      <c r="H14" s="28"/>
      <c r="I14" s="28"/>
      <c r="J14" s="28"/>
    </row>
    <row r="15" spans="1:12" s="37" customFormat="1" ht="12.75" x14ac:dyDescent="0.2">
      <c r="A15" s="29">
        <v>3</v>
      </c>
      <c r="B15" s="29" t="s">
        <v>16</v>
      </c>
      <c r="C15" s="30">
        <v>15388191</v>
      </c>
      <c r="D15" s="30">
        <v>9.9999999999999995E-7</v>
      </c>
      <c r="E15" s="30">
        <v>9.9999999999999995E-7</v>
      </c>
      <c r="F15" s="30">
        <v>15388191</v>
      </c>
      <c r="G15" s="30">
        <f>+G17</f>
        <v>3258093.9800010002</v>
      </c>
      <c r="H15" s="30">
        <f>+H17</f>
        <v>3258093.9800010002</v>
      </c>
      <c r="I15" s="30">
        <v>12130097.019996999</v>
      </c>
      <c r="J15" s="30">
        <v>0</v>
      </c>
    </row>
    <row r="16" spans="1:12" s="32" customFormat="1" ht="12.75" x14ac:dyDescent="0.2">
      <c r="A16" s="27">
        <v>31</v>
      </c>
      <c r="B16" s="27" t="s">
        <v>17</v>
      </c>
      <c r="C16" s="28">
        <v>1000</v>
      </c>
      <c r="D16" s="28">
        <v>9.9999999999999995E-7</v>
      </c>
      <c r="E16" s="28">
        <v>9.9999999999999995E-7</v>
      </c>
      <c r="F16" s="28">
        <v>1000</v>
      </c>
      <c r="G16" s="28">
        <v>1.9999999999999999E-6</v>
      </c>
      <c r="H16" s="28">
        <v>1.9999999999999999E-6</v>
      </c>
      <c r="I16" s="28">
        <v>999.99999800000001</v>
      </c>
      <c r="J16" s="28">
        <v>0</v>
      </c>
    </row>
    <row r="17" spans="1:10" s="32" customFormat="1" ht="12.75" x14ac:dyDescent="0.2">
      <c r="A17" s="27">
        <v>32</v>
      </c>
      <c r="B17" s="27" t="s">
        <v>18</v>
      </c>
      <c r="C17" s="28">
        <v>15387191</v>
      </c>
      <c r="D17" s="28">
        <v>9.9999999999999995E-7</v>
      </c>
      <c r="E17" s="28">
        <v>9.9999999999999995E-7</v>
      </c>
      <c r="F17" s="28">
        <v>15387191</v>
      </c>
      <c r="G17" s="28">
        <f>3258093.980001</f>
        <v>3258093.9800010002</v>
      </c>
      <c r="H17" s="28">
        <f>3258093.980001</f>
        <v>3258093.9800010002</v>
      </c>
      <c r="I17" s="28">
        <v>12129097.019998999</v>
      </c>
      <c r="J17" s="28">
        <v>0</v>
      </c>
    </row>
    <row r="18" spans="1:10" s="38" customFormat="1" ht="12.75" x14ac:dyDescent="0.2">
      <c r="A18" s="36"/>
      <c r="B18" s="36"/>
      <c r="C18" s="35"/>
      <c r="D18" s="35"/>
      <c r="E18" s="35"/>
      <c r="F18" s="35"/>
      <c r="G18" s="35"/>
      <c r="H18" s="35"/>
      <c r="I18" s="35"/>
      <c r="J18" s="35"/>
    </row>
    <row r="19" spans="1:10" s="38" customFormat="1" ht="12.75" x14ac:dyDescent="0.2">
      <c r="A19" s="55">
        <v>5</v>
      </c>
      <c r="B19" s="55" t="s">
        <v>45</v>
      </c>
      <c r="C19" s="56">
        <f t="shared" ref="C19:J19" si="1">+C20+C21</f>
        <v>30581705505</v>
      </c>
      <c r="D19" s="56">
        <f t="shared" si="1"/>
        <v>9.0000000000000002E-6</v>
      </c>
      <c r="E19" s="56">
        <f t="shared" si="1"/>
        <v>9.0000000000000002E-6</v>
      </c>
      <c r="F19" s="56">
        <f t="shared" si="1"/>
        <v>30581705505</v>
      </c>
      <c r="G19" s="56">
        <f t="shared" si="1"/>
        <v>16711564682.900009</v>
      </c>
      <c r="H19" s="56">
        <f t="shared" si="1"/>
        <v>16711564682.900009</v>
      </c>
      <c r="I19" s="56">
        <f t="shared" si="1"/>
        <v>13870140822.099991</v>
      </c>
      <c r="J19" s="56">
        <f t="shared" si="1"/>
        <v>0</v>
      </c>
    </row>
    <row r="20" spans="1:10" s="38" customFormat="1" ht="12.75" x14ac:dyDescent="0.2">
      <c r="A20" s="57">
        <v>510</v>
      </c>
      <c r="B20" s="57" t="s">
        <v>46</v>
      </c>
      <c r="C20" s="58">
        <v>24761705505</v>
      </c>
      <c r="D20" s="58">
        <v>7.9999999999999996E-6</v>
      </c>
      <c r="E20" s="58">
        <v>7.9999999999999996E-6</v>
      </c>
      <c r="F20" s="58">
        <v>24761705505</v>
      </c>
      <c r="G20" s="58">
        <v>11272312347.900009</v>
      </c>
      <c r="H20" s="58">
        <v>11272312347.900009</v>
      </c>
      <c r="I20" s="58">
        <v>13489393157.099991</v>
      </c>
      <c r="J20" s="58">
        <v>0</v>
      </c>
    </row>
    <row r="21" spans="1:10" s="17" customFormat="1" x14ac:dyDescent="0.25">
      <c r="A21" s="27">
        <v>52</v>
      </c>
      <c r="B21" s="27" t="s">
        <v>47</v>
      </c>
      <c r="C21" s="28">
        <v>5820000000</v>
      </c>
      <c r="D21" s="28">
        <v>9.9999999999999995E-7</v>
      </c>
      <c r="E21" s="28">
        <v>9.9999999999999995E-7</v>
      </c>
      <c r="F21" s="28">
        <v>5820000000</v>
      </c>
      <c r="G21" s="28">
        <v>5439252335.000001</v>
      </c>
      <c r="H21" s="28">
        <v>5439252335.000001</v>
      </c>
      <c r="I21" s="28">
        <v>380747664.99999905</v>
      </c>
      <c r="J21" s="28">
        <v>0</v>
      </c>
    </row>
    <row r="22" spans="1:10" x14ac:dyDescent="0.25">
      <c r="F22" s="2"/>
    </row>
    <row r="23" spans="1:10" x14ac:dyDescent="0.25">
      <c r="C23" s="2"/>
      <c r="F23" s="2"/>
      <c r="G23" s="2"/>
      <c r="H23" s="2"/>
      <c r="I23" s="2"/>
      <c r="J23" s="2"/>
    </row>
    <row r="24" spans="1:10" x14ac:dyDescent="0.25">
      <c r="F24" s="2"/>
      <c r="G24" s="2"/>
      <c r="I24" s="2"/>
    </row>
    <row r="25" spans="1:10" x14ac:dyDescent="0.25">
      <c r="F25" s="2"/>
      <c r="G25" s="2"/>
      <c r="H25" s="2"/>
    </row>
    <row r="26" spans="1:10" x14ac:dyDescent="0.25">
      <c r="F26" s="2"/>
    </row>
    <row r="27" spans="1:10" x14ac:dyDescent="0.25">
      <c r="F27" s="2"/>
    </row>
    <row r="28" spans="1:10" x14ac:dyDescent="0.25">
      <c r="F28" s="2"/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topLeftCell="A2" workbookViewId="0">
      <selection activeCell="B32" sqref="B32"/>
    </sheetView>
  </sheetViews>
  <sheetFormatPr baseColWidth="10" defaultRowHeight="15" x14ac:dyDescent="0.25"/>
  <cols>
    <col min="1" max="1" width="7.85546875" style="32" customWidth="1"/>
    <col min="2" max="2" width="34" style="32" customWidth="1"/>
    <col min="3" max="3" width="17" style="33" customWidth="1"/>
    <col min="4" max="4" width="15.85546875" style="33" customWidth="1"/>
    <col min="5" max="5" width="14.5703125" style="33" customWidth="1"/>
    <col min="6" max="6" width="11" style="33" customWidth="1"/>
    <col min="7" max="7" width="10.85546875" style="33" customWidth="1"/>
    <col min="8" max="8" width="16.42578125" style="33" customWidth="1"/>
    <col min="9" max="9" width="16" style="33" customWidth="1"/>
    <col min="10" max="10" width="16.42578125" style="33" customWidth="1"/>
    <col min="11" max="11" width="15.28515625" style="33" customWidth="1"/>
    <col min="13" max="13" width="15.28515625" customWidth="1"/>
    <col min="14" max="14" width="11.7109375" bestFit="1" customWidth="1"/>
  </cols>
  <sheetData>
    <row r="1" spans="1:22" ht="15.7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18" x14ac:dyDescent="0.25">
      <c r="A2" s="68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x14ac:dyDescent="0.25">
      <c r="A3" s="1"/>
      <c r="B3"/>
      <c r="C3" s="2"/>
      <c r="D3" s="2"/>
      <c r="E3" s="59"/>
      <c r="F3" s="2"/>
      <c r="G3" s="2"/>
      <c r="H3" s="2"/>
      <c r="I3" s="2"/>
      <c r="J3" s="2"/>
      <c r="K3"/>
      <c r="L3" s="44"/>
      <c r="M3" s="60"/>
      <c r="N3" s="44"/>
      <c r="O3" s="44"/>
      <c r="P3" s="44"/>
      <c r="Q3" s="44"/>
      <c r="R3" s="44"/>
      <c r="S3" s="44"/>
      <c r="T3" s="44"/>
      <c r="U3" s="44"/>
      <c r="V3" s="44"/>
    </row>
    <row r="4" spans="1:22" ht="30" x14ac:dyDescent="0.25">
      <c r="A4" s="18" t="s">
        <v>1</v>
      </c>
      <c r="B4" s="19" t="s">
        <v>2</v>
      </c>
      <c r="C4" s="20" t="s">
        <v>19</v>
      </c>
      <c r="D4" s="20" t="s">
        <v>43</v>
      </c>
      <c r="E4" s="61" t="s">
        <v>44</v>
      </c>
      <c r="F4" s="20" t="s">
        <v>48</v>
      </c>
      <c r="G4" s="20" t="s">
        <v>49</v>
      </c>
      <c r="H4" s="4" t="s">
        <v>20</v>
      </c>
      <c r="I4" s="21" t="s">
        <v>21</v>
      </c>
      <c r="J4" s="20" t="s">
        <v>22</v>
      </c>
      <c r="K4" s="22" t="s">
        <v>23</v>
      </c>
      <c r="L4" s="44"/>
      <c r="M4" s="60"/>
      <c r="N4" s="44"/>
      <c r="O4" s="44"/>
      <c r="P4" s="44"/>
      <c r="Q4" s="44"/>
      <c r="R4" s="44"/>
      <c r="S4" s="44"/>
      <c r="T4" s="44"/>
      <c r="U4" s="44"/>
      <c r="V4" s="44"/>
    </row>
    <row r="5" spans="1:22" s="41" customFormat="1" ht="18" customHeight="1" x14ac:dyDescent="0.2">
      <c r="A5" s="23">
        <v>0</v>
      </c>
      <c r="B5" s="23" t="s">
        <v>24</v>
      </c>
      <c r="C5" s="24">
        <f t="shared" ref="C5:K5" si="0">+C6+C11+C15+C21+C26+C30</f>
        <v>60901600459</v>
      </c>
      <c r="D5" s="24">
        <f t="shared" si="0"/>
        <v>7285695965.0400009</v>
      </c>
      <c r="E5" s="24">
        <f t="shared" si="0"/>
        <v>352007580.25</v>
      </c>
      <c r="F5" s="24">
        <f t="shared" si="0"/>
        <v>0</v>
      </c>
      <c r="G5" s="24">
        <f t="shared" si="0"/>
        <v>0</v>
      </c>
      <c r="H5" s="24">
        <f t="shared" si="0"/>
        <v>67835288843.790001</v>
      </c>
      <c r="I5" s="24">
        <f t="shared" si="0"/>
        <v>27485846044.25</v>
      </c>
      <c r="J5" s="24">
        <f t="shared" si="0"/>
        <v>40349442799.540001</v>
      </c>
      <c r="K5" s="24">
        <f t="shared" si="0"/>
        <v>5105652380.2199993</v>
      </c>
      <c r="L5" s="39"/>
      <c r="M5" s="40"/>
      <c r="N5" s="39"/>
      <c r="O5" s="39"/>
      <c r="P5" s="39"/>
      <c r="Q5" s="39"/>
      <c r="R5" s="39"/>
      <c r="S5" s="39"/>
      <c r="T5" s="39"/>
      <c r="U5" s="39"/>
      <c r="V5" s="39"/>
    </row>
    <row r="6" spans="1:22" s="13" customFormat="1" ht="16.5" customHeight="1" x14ac:dyDescent="0.25">
      <c r="A6" s="25">
        <v>5</v>
      </c>
      <c r="B6" s="25" t="s">
        <v>25</v>
      </c>
      <c r="C6" s="26">
        <f t="shared" ref="C6:K6" si="1">+C7+C8+C9</f>
        <v>8130395720</v>
      </c>
      <c r="D6" s="26">
        <f t="shared" si="1"/>
        <v>0</v>
      </c>
      <c r="E6" s="26">
        <f t="shared" si="1"/>
        <v>0</v>
      </c>
      <c r="F6" s="26">
        <f t="shared" si="1"/>
        <v>0</v>
      </c>
      <c r="G6" s="26">
        <f t="shared" si="1"/>
        <v>0</v>
      </c>
      <c r="H6" s="26">
        <f t="shared" si="1"/>
        <v>8130395720</v>
      </c>
      <c r="I6" s="26">
        <f t="shared" si="1"/>
        <v>3287894905.5099998</v>
      </c>
      <c r="J6" s="26">
        <f t="shared" si="1"/>
        <v>4842500814.4899998</v>
      </c>
      <c r="K6" s="26">
        <f t="shared" si="1"/>
        <v>1239298185.51</v>
      </c>
      <c r="L6" s="42"/>
      <c r="M6" s="40"/>
      <c r="N6" s="42"/>
      <c r="O6" s="42"/>
      <c r="P6" s="42"/>
      <c r="Q6" s="42"/>
      <c r="R6" s="42"/>
      <c r="S6" s="42"/>
      <c r="T6" s="42"/>
      <c r="U6" s="42"/>
      <c r="V6" s="42"/>
    </row>
    <row r="7" spans="1:22" s="16" customFormat="1" ht="12" x14ac:dyDescent="0.2">
      <c r="A7" s="14">
        <v>51</v>
      </c>
      <c r="B7" s="15" t="s">
        <v>26</v>
      </c>
      <c r="C7" s="15">
        <v>5157436222</v>
      </c>
      <c r="D7" s="15">
        <v>0</v>
      </c>
      <c r="E7" s="15">
        <v>0</v>
      </c>
      <c r="F7" s="15">
        <v>0</v>
      </c>
      <c r="G7" s="15">
        <v>0</v>
      </c>
      <c r="H7" s="15">
        <v>5157436222</v>
      </c>
      <c r="I7" s="15">
        <v>1960260909</v>
      </c>
      <c r="J7" s="15">
        <v>3197175313</v>
      </c>
      <c r="K7" s="15">
        <v>663771962</v>
      </c>
      <c r="L7" s="64"/>
      <c r="M7" s="65"/>
      <c r="N7" s="64"/>
      <c r="O7" s="64"/>
      <c r="P7" s="64"/>
      <c r="Q7" s="64"/>
      <c r="R7" s="64"/>
    </row>
    <row r="8" spans="1:22" s="16" customFormat="1" ht="12" x14ac:dyDescent="0.2">
      <c r="A8" s="14">
        <v>52</v>
      </c>
      <c r="B8" s="14" t="s">
        <v>50</v>
      </c>
      <c r="C8" s="15">
        <v>2325358276</v>
      </c>
      <c r="D8" s="15">
        <v>0</v>
      </c>
      <c r="E8" s="15">
        <v>0</v>
      </c>
      <c r="F8" s="15">
        <v>0</v>
      </c>
      <c r="G8" s="15">
        <v>0</v>
      </c>
      <c r="H8" s="15">
        <v>2325358276</v>
      </c>
      <c r="I8" s="15">
        <v>1040538611.03</v>
      </c>
      <c r="J8" s="15">
        <v>1284819664.97</v>
      </c>
      <c r="K8" s="15">
        <v>288430838.02999997</v>
      </c>
    </row>
    <row r="9" spans="1:22" s="16" customFormat="1" ht="12" x14ac:dyDescent="0.2">
      <c r="A9" s="14">
        <v>53</v>
      </c>
      <c r="B9" s="14" t="s">
        <v>27</v>
      </c>
      <c r="C9" s="15">
        <v>647601222</v>
      </c>
      <c r="D9" s="15">
        <v>0</v>
      </c>
      <c r="E9" s="15">
        <v>0</v>
      </c>
      <c r="F9" s="15">
        <v>0</v>
      </c>
      <c r="G9" s="15">
        <v>0</v>
      </c>
      <c r="H9" s="15">
        <v>647601222</v>
      </c>
      <c r="I9" s="15">
        <v>287095385.48000002</v>
      </c>
      <c r="J9" s="15">
        <v>360505836.51999998</v>
      </c>
      <c r="K9" s="15">
        <v>287095385.48000002</v>
      </c>
    </row>
    <row r="10" spans="1:22" s="62" customFormat="1" ht="13.5" customHeight="1" x14ac:dyDescent="0.2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</row>
    <row r="11" spans="1:22" s="62" customFormat="1" ht="15.75" customHeight="1" x14ac:dyDescent="0.2">
      <c r="A11" s="29">
        <v>6</v>
      </c>
      <c r="B11" s="29" t="s">
        <v>28</v>
      </c>
      <c r="C11" s="30">
        <f>+C12+C13</f>
        <v>5867740284</v>
      </c>
      <c r="D11" s="30">
        <f t="shared" ref="D11:K11" si="2">+D12+D13</f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5867740284</v>
      </c>
      <c r="I11" s="30">
        <f t="shared" si="2"/>
        <v>1245852829</v>
      </c>
      <c r="J11" s="30">
        <f t="shared" si="2"/>
        <v>4621887455</v>
      </c>
      <c r="K11" s="30">
        <f t="shared" si="2"/>
        <v>101437750</v>
      </c>
    </row>
    <row r="12" spans="1:22" s="32" customFormat="1" ht="12.75" x14ac:dyDescent="0.2">
      <c r="A12" s="27">
        <v>611</v>
      </c>
      <c r="B12" s="27" t="s">
        <v>29</v>
      </c>
      <c r="C12" s="28">
        <v>5611945066</v>
      </c>
      <c r="D12" s="28">
        <v>0</v>
      </c>
      <c r="E12" s="28">
        <v>0</v>
      </c>
      <c r="F12" s="28">
        <v>0</v>
      </c>
      <c r="G12" s="28">
        <v>0</v>
      </c>
      <c r="H12" s="28">
        <v>5611945066</v>
      </c>
      <c r="I12" s="28">
        <v>1138564965</v>
      </c>
      <c r="J12" s="28">
        <v>4473380101</v>
      </c>
      <c r="K12" s="28">
        <v>101437750</v>
      </c>
    </row>
    <row r="13" spans="1:22" s="32" customFormat="1" ht="12.75" x14ac:dyDescent="0.2">
      <c r="A13" s="27">
        <v>611</v>
      </c>
      <c r="B13" s="27" t="s">
        <v>30</v>
      </c>
      <c r="C13" s="28">
        <v>255795218</v>
      </c>
      <c r="D13" s="28">
        <v>0</v>
      </c>
      <c r="E13" s="28">
        <v>0</v>
      </c>
      <c r="F13" s="28">
        <v>0</v>
      </c>
      <c r="G13" s="28">
        <v>0</v>
      </c>
      <c r="H13" s="28">
        <v>255795218</v>
      </c>
      <c r="I13" s="28">
        <v>107287864</v>
      </c>
      <c r="J13" s="28">
        <v>148507354</v>
      </c>
      <c r="K13" s="28">
        <v>0</v>
      </c>
    </row>
    <row r="14" spans="1:22" s="62" customFormat="1" ht="13.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</row>
    <row r="15" spans="1:22" s="43" customFormat="1" ht="16.5" customHeight="1" x14ac:dyDescent="0.2">
      <c r="A15" s="29">
        <v>7</v>
      </c>
      <c r="B15" s="29" t="s">
        <v>31</v>
      </c>
      <c r="C15" s="30">
        <v>3095452492</v>
      </c>
      <c r="D15" s="30">
        <v>0</v>
      </c>
      <c r="E15" s="30">
        <v>0</v>
      </c>
      <c r="F15" s="30">
        <v>0</v>
      </c>
      <c r="G15" s="30">
        <v>0</v>
      </c>
      <c r="H15" s="30">
        <v>3095452492</v>
      </c>
      <c r="I15" s="30">
        <v>28279129</v>
      </c>
      <c r="J15" s="30">
        <v>3067173363</v>
      </c>
      <c r="K15" s="30">
        <v>1030100</v>
      </c>
    </row>
    <row r="16" spans="1:22" s="16" customFormat="1" ht="13.5" customHeight="1" x14ac:dyDescent="0.2">
      <c r="A16" s="27">
        <v>711</v>
      </c>
      <c r="B16" s="27" t="s">
        <v>32</v>
      </c>
      <c r="C16" s="28">
        <v>160000000</v>
      </c>
      <c r="D16" s="28">
        <v>0</v>
      </c>
      <c r="E16" s="28">
        <v>0</v>
      </c>
      <c r="F16" s="28">
        <v>0</v>
      </c>
      <c r="G16" s="28">
        <v>0</v>
      </c>
      <c r="H16" s="28">
        <v>160000000</v>
      </c>
      <c r="I16" s="28">
        <v>1030100</v>
      </c>
      <c r="J16" s="28">
        <v>158969900</v>
      </c>
      <c r="K16" s="28">
        <v>1030100</v>
      </c>
    </row>
    <row r="17" spans="1:13" s="32" customFormat="1" ht="13.5" hidden="1" customHeight="1" x14ac:dyDescent="0.2">
      <c r="A17" s="27">
        <v>7113</v>
      </c>
      <c r="B17" s="27" t="s">
        <v>51</v>
      </c>
      <c r="C17" s="28">
        <v>50000000</v>
      </c>
      <c r="D17" s="28">
        <v>0</v>
      </c>
      <c r="E17" s="28">
        <v>0</v>
      </c>
      <c r="F17" s="28">
        <v>0</v>
      </c>
      <c r="G17" s="28">
        <v>0</v>
      </c>
      <c r="H17" s="28">
        <v>50000000</v>
      </c>
      <c r="I17" s="28">
        <v>0</v>
      </c>
      <c r="J17" s="28">
        <v>50000000</v>
      </c>
      <c r="K17" s="28">
        <v>0</v>
      </c>
    </row>
    <row r="18" spans="1:13" s="16" customFormat="1" ht="13.5" customHeight="1" x14ac:dyDescent="0.2">
      <c r="A18" s="27">
        <v>712</v>
      </c>
      <c r="B18" s="27" t="s">
        <v>33</v>
      </c>
      <c r="C18" s="28">
        <v>150000000</v>
      </c>
      <c r="D18" s="28">
        <v>0</v>
      </c>
      <c r="E18" s="28">
        <v>0</v>
      </c>
      <c r="F18" s="28">
        <v>0</v>
      </c>
      <c r="G18" s="28">
        <v>0</v>
      </c>
      <c r="H18" s="28">
        <v>150000000</v>
      </c>
      <c r="I18" s="28">
        <v>0</v>
      </c>
      <c r="J18" s="28">
        <v>150000000</v>
      </c>
      <c r="K18" s="28">
        <v>0</v>
      </c>
    </row>
    <row r="19" spans="1:13" s="17" customFormat="1" x14ac:dyDescent="0.25">
      <c r="A19" s="27">
        <v>713</v>
      </c>
      <c r="B19" s="27" t="s">
        <v>34</v>
      </c>
      <c r="C19" s="28">
        <v>2785452492</v>
      </c>
      <c r="D19" s="28">
        <v>0</v>
      </c>
      <c r="E19" s="28">
        <v>0</v>
      </c>
      <c r="F19" s="28">
        <v>0</v>
      </c>
      <c r="G19" s="28">
        <v>0</v>
      </c>
      <c r="H19" s="28">
        <v>2785452492</v>
      </c>
      <c r="I19" s="28">
        <v>27249029</v>
      </c>
      <c r="J19" s="28">
        <v>2758203463</v>
      </c>
      <c r="K19" s="28">
        <v>0</v>
      </c>
      <c r="L19" s="48"/>
      <c r="M19" s="47"/>
    </row>
    <row r="20" spans="1:13" s="16" customFormat="1" ht="12" x14ac:dyDescent="0.2">
      <c r="A20" s="14"/>
      <c r="B20" s="14"/>
      <c r="C20" s="15"/>
      <c r="D20" s="15"/>
      <c r="E20" s="15"/>
      <c r="F20" s="15"/>
      <c r="G20" s="15"/>
      <c r="H20" s="15"/>
      <c r="I20" s="15"/>
      <c r="J20" s="15"/>
      <c r="K20" s="15"/>
    </row>
    <row r="21" spans="1:13" s="16" customFormat="1" x14ac:dyDescent="0.25">
      <c r="A21" s="31">
        <v>8</v>
      </c>
      <c r="B21" s="31" t="s">
        <v>35</v>
      </c>
      <c r="C21" s="30">
        <f t="shared" ref="C21:K21" si="3">+C22+C23+C24</f>
        <v>13226306458</v>
      </c>
      <c r="D21" s="30">
        <f t="shared" si="3"/>
        <v>6088612075.6400003</v>
      </c>
      <c r="E21" s="30">
        <f t="shared" si="3"/>
        <v>352007580.25</v>
      </c>
      <c r="F21" s="30">
        <f t="shared" si="3"/>
        <v>0</v>
      </c>
      <c r="G21" s="30">
        <f t="shared" si="3"/>
        <v>0</v>
      </c>
      <c r="H21" s="30">
        <f t="shared" si="3"/>
        <v>18962910953.389999</v>
      </c>
      <c r="I21" s="30">
        <f t="shared" si="3"/>
        <v>6212254497.8400002</v>
      </c>
      <c r="J21" s="30">
        <f t="shared" si="3"/>
        <v>12750656455.550003</v>
      </c>
      <c r="K21" s="30">
        <f t="shared" si="3"/>
        <v>1425227323.3899999</v>
      </c>
    </row>
    <row r="22" spans="1:13" s="32" customFormat="1" ht="12.75" x14ac:dyDescent="0.2">
      <c r="A22" s="27">
        <v>81</v>
      </c>
      <c r="B22" s="27" t="s">
        <v>36</v>
      </c>
      <c r="C22" s="28">
        <v>685144234</v>
      </c>
      <c r="D22" s="28">
        <v>1033023233.17</v>
      </c>
      <c r="E22" s="28">
        <v>352007580.25</v>
      </c>
      <c r="F22" s="28">
        <v>0</v>
      </c>
      <c r="G22" s="28">
        <v>0</v>
      </c>
      <c r="H22" s="28">
        <v>1366159886.9200001</v>
      </c>
      <c r="I22" s="28">
        <v>478310316.79000002</v>
      </c>
      <c r="J22" s="28">
        <v>887849570.13000011</v>
      </c>
      <c r="K22" s="28">
        <v>234062599.78999999</v>
      </c>
    </row>
    <row r="23" spans="1:13" s="32" customFormat="1" ht="12.75" x14ac:dyDescent="0.2">
      <c r="A23" s="27">
        <v>82</v>
      </c>
      <c r="B23" s="27" t="s">
        <v>37</v>
      </c>
      <c r="C23" s="28">
        <v>75000000</v>
      </c>
      <c r="D23" s="28">
        <v>527760923</v>
      </c>
      <c r="E23" s="28">
        <v>0</v>
      </c>
      <c r="F23" s="28">
        <v>0</v>
      </c>
      <c r="G23" s="28">
        <v>0</v>
      </c>
      <c r="H23" s="28">
        <v>602760923</v>
      </c>
      <c r="I23" s="28">
        <v>602760923</v>
      </c>
      <c r="J23" s="28">
        <v>0</v>
      </c>
      <c r="K23" s="28">
        <v>172353091</v>
      </c>
    </row>
    <row r="24" spans="1:13" s="32" customFormat="1" ht="12.75" x14ac:dyDescent="0.2">
      <c r="A24" s="27">
        <v>83</v>
      </c>
      <c r="B24" s="27" t="s">
        <v>38</v>
      </c>
      <c r="C24" s="28">
        <v>12466162224</v>
      </c>
      <c r="D24" s="28">
        <v>4527827919.4700003</v>
      </c>
      <c r="E24" s="28">
        <v>0</v>
      </c>
      <c r="F24" s="28">
        <v>0</v>
      </c>
      <c r="G24" s="28">
        <v>0</v>
      </c>
      <c r="H24" s="28">
        <v>16993990143.470001</v>
      </c>
      <c r="I24" s="28">
        <v>5131183258.0500002</v>
      </c>
      <c r="J24" s="28">
        <v>11862806885.420002</v>
      </c>
      <c r="K24" s="28">
        <v>1018811632.6</v>
      </c>
    </row>
    <row r="25" spans="1:13" x14ac:dyDescent="0.25">
      <c r="A25" s="14"/>
      <c r="B25" s="14"/>
      <c r="C25" s="15"/>
      <c r="D25" s="15"/>
      <c r="E25" s="15"/>
      <c r="F25" s="15"/>
      <c r="G25" s="15"/>
      <c r="H25" s="15"/>
      <c r="I25" s="15"/>
      <c r="J25" s="15"/>
      <c r="K25" s="15"/>
    </row>
    <row r="26" spans="1:13" s="63" customFormat="1" x14ac:dyDescent="0.25">
      <c r="A26" s="55">
        <v>10</v>
      </c>
      <c r="B26" s="55" t="s">
        <v>39</v>
      </c>
      <c r="C26" s="56">
        <f t="shared" ref="C26:K26" si="4">+C27+C28</f>
        <v>30581705505</v>
      </c>
      <c r="D26" s="56">
        <f t="shared" si="4"/>
        <v>0</v>
      </c>
      <c r="E26" s="56">
        <f t="shared" si="4"/>
        <v>0</v>
      </c>
      <c r="F26" s="56">
        <f t="shared" si="4"/>
        <v>0</v>
      </c>
      <c r="G26" s="56">
        <f t="shared" si="4"/>
        <v>0</v>
      </c>
      <c r="H26" s="56">
        <f t="shared" si="4"/>
        <v>30581705505</v>
      </c>
      <c r="I26" s="56">
        <f t="shared" si="4"/>
        <v>16711564682.9</v>
      </c>
      <c r="J26" s="56">
        <f t="shared" si="4"/>
        <v>13870140822.1</v>
      </c>
      <c r="K26" s="56">
        <f t="shared" si="4"/>
        <v>2338659021.3199997</v>
      </c>
    </row>
    <row r="27" spans="1:13" s="17" customFormat="1" x14ac:dyDescent="0.25">
      <c r="A27" s="36">
        <v>100</v>
      </c>
      <c r="B27" s="36" t="s">
        <v>40</v>
      </c>
      <c r="C27" s="35">
        <v>24761705505</v>
      </c>
      <c r="D27" s="35">
        <v>0</v>
      </c>
      <c r="E27" s="35">
        <v>0</v>
      </c>
      <c r="F27" s="35">
        <v>0</v>
      </c>
      <c r="G27" s="35">
        <v>0</v>
      </c>
      <c r="H27" s="35">
        <v>24761705505</v>
      </c>
      <c r="I27" s="35">
        <v>11272312347.9</v>
      </c>
      <c r="J27" s="35">
        <v>13489393157.1</v>
      </c>
      <c r="K27" s="35">
        <v>1250808554.3199999</v>
      </c>
    </row>
    <row r="28" spans="1:13" s="17" customFormat="1" x14ac:dyDescent="0.25">
      <c r="A28" s="36">
        <v>100200</v>
      </c>
      <c r="B28" s="36" t="s">
        <v>52</v>
      </c>
      <c r="C28" s="35">
        <v>5820000000</v>
      </c>
      <c r="D28" s="35">
        <v>0</v>
      </c>
      <c r="E28" s="35">
        <v>0</v>
      </c>
      <c r="F28" s="35">
        <v>0</v>
      </c>
      <c r="G28" s="35">
        <v>0</v>
      </c>
      <c r="H28" s="35">
        <v>5820000000</v>
      </c>
      <c r="I28" s="35">
        <v>5439252335</v>
      </c>
      <c r="J28" s="35">
        <v>380747665</v>
      </c>
      <c r="K28" s="35">
        <v>1087850467</v>
      </c>
    </row>
    <row r="29" spans="1:13" x14ac:dyDescent="0.25">
      <c r="A29" s="45"/>
      <c r="B29" s="45"/>
      <c r="C29" s="46"/>
      <c r="D29" s="46"/>
      <c r="E29" s="46"/>
      <c r="F29" s="46"/>
      <c r="G29" s="46"/>
      <c r="H29" s="46"/>
      <c r="I29" s="46"/>
      <c r="J29" s="46"/>
      <c r="K29" s="46"/>
    </row>
    <row r="30" spans="1:13" s="13" customFormat="1" x14ac:dyDescent="0.25">
      <c r="A30" s="55">
        <v>94</v>
      </c>
      <c r="B30" s="55" t="s">
        <v>53</v>
      </c>
      <c r="C30" s="56">
        <v>0</v>
      </c>
      <c r="D30" s="56">
        <v>1197083889.4000001</v>
      </c>
      <c r="E30" s="56">
        <v>0</v>
      </c>
      <c r="F30" s="56">
        <v>0</v>
      </c>
      <c r="G30" s="56">
        <v>0</v>
      </c>
      <c r="H30" s="56">
        <v>1197083889.4000001</v>
      </c>
      <c r="I30" s="56">
        <v>0</v>
      </c>
      <c r="J30" s="56">
        <v>1197083889.4000001</v>
      </c>
      <c r="K30" s="56">
        <v>0</v>
      </c>
    </row>
    <row r="31" spans="1:13" x14ac:dyDescent="0.25">
      <c r="A31" s="16"/>
      <c r="B31" s="16"/>
      <c r="C31" s="3"/>
      <c r="D31" s="3"/>
      <c r="E31" s="3"/>
      <c r="F31" s="3"/>
      <c r="G31" s="3"/>
      <c r="H31" s="3"/>
      <c r="I31" s="3"/>
      <c r="J31" s="3"/>
      <c r="K31" s="3"/>
    </row>
    <row r="32" spans="1:13" x14ac:dyDescent="0.25">
      <c r="A32" s="16"/>
      <c r="B32" s="16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16"/>
      <c r="B33" s="16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16"/>
      <c r="B34" s="16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6"/>
      <c r="B35" s="16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6"/>
      <c r="B36" s="16"/>
      <c r="C36" s="3"/>
      <c r="D36" s="3"/>
      <c r="E36" s="3"/>
      <c r="F36" s="3"/>
      <c r="G36" s="3"/>
      <c r="H36" s="3"/>
      <c r="I36" s="3"/>
      <c r="J36" s="3"/>
      <c r="K36" s="3"/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I. TRIMESTRE</vt:lpstr>
      <vt:lpstr>GASTOS I.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</cp:lastModifiedBy>
  <dcterms:created xsi:type="dcterms:W3CDTF">2016-08-23T14:02:44Z</dcterms:created>
  <dcterms:modified xsi:type="dcterms:W3CDTF">2018-04-18T16:27:04Z</dcterms:modified>
</cp:coreProperties>
</file>